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reddy\Projects\Golf League Tracker\GolfLeagueTracker.Web\FileShare\"/>
    </mc:Choice>
  </mc:AlternateContent>
  <xr:revisionPtr revIDLastSave="0" documentId="13_ncr:1_{124DDFFF-6933-4D74-B6E8-28045E297C23}" xr6:coauthVersionLast="36" xr6:coauthVersionMax="36" xr10:uidLastSave="{00000000-0000-0000-0000-000000000000}"/>
  <bookViews>
    <workbookView xWindow="0" yWindow="0" windowWidth="25200" windowHeight="11460" activeTab="1" xr2:uid="{F05D5788-10BC-4213-8A4D-F19BF748BCF7}"/>
  </bookViews>
  <sheets>
    <sheet name="Instructions" sheetId="3" r:id="rId1"/>
    <sheet name="Scores" sheetId="1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16" i="1" l="1"/>
  <c r="T16" i="1"/>
  <c r="S16" i="1"/>
  <c r="R16" i="1"/>
  <c r="Q16" i="1"/>
  <c r="P16" i="1"/>
  <c r="O16" i="1"/>
  <c r="N16" i="1"/>
  <c r="M16" i="1"/>
  <c r="L16" i="1"/>
  <c r="L15" i="1"/>
  <c r="K16" i="1"/>
  <c r="J16" i="1"/>
  <c r="I16" i="1"/>
  <c r="H16" i="1"/>
  <c r="G16" i="1"/>
  <c r="F16" i="1"/>
  <c r="E16" i="1"/>
  <c r="D16" i="1"/>
  <c r="C16" i="1"/>
  <c r="U13" i="1"/>
  <c r="T13" i="1"/>
  <c r="S13" i="1"/>
  <c r="R13" i="1"/>
  <c r="Q13" i="1"/>
  <c r="P13" i="1"/>
  <c r="O13" i="1"/>
  <c r="N13" i="1"/>
  <c r="M13" i="1"/>
  <c r="K13" i="1"/>
  <c r="J13" i="1"/>
  <c r="I13" i="1"/>
  <c r="H13" i="1"/>
  <c r="G13" i="1"/>
  <c r="F13" i="1"/>
  <c r="E13" i="1"/>
  <c r="D13" i="1"/>
  <c r="C13" i="1"/>
  <c r="U10" i="1"/>
  <c r="T10" i="1"/>
  <c r="S10" i="1"/>
  <c r="R10" i="1"/>
  <c r="Q10" i="1"/>
  <c r="P10" i="1"/>
  <c r="O10" i="1"/>
  <c r="N10" i="1"/>
  <c r="M10" i="1"/>
  <c r="K10" i="1"/>
  <c r="J10" i="1"/>
  <c r="J18" i="1" s="1"/>
  <c r="J20" i="1" s="1"/>
  <c r="J23" i="1" s="1"/>
  <c r="I10" i="1"/>
  <c r="H10" i="1"/>
  <c r="G10" i="1"/>
  <c r="F10" i="1"/>
  <c r="E10" i="1"/>
  <c r="D10" i="1"/>
  <c r="D18" i="1" s="1"/>
  <c r="C10" i="1"/>
  <c r="P18" i="1" l="1"/>
  <c r="Q18" i="1"/>
  <c r="Q20" i="1" s="1"/>
  <c r="Q23" i="1" s="1"/>
  <c r="O18" i="1"/>
  <c r="O20" i="1" s="1"/>
  <c r="M18" i="1"/>
  <c r="U18" i="1"/>
  <c r="N18" i="1"/>
  <c r="N19" i="1" s="1"/>
  <c r="N21" i="1" s="1"/>
  <c r="N25" i="1" s="1"/>
  <c r="E18" i="1"/>
  <c r="E20" i="1" s="1"/>
  <c r="R18" i="1"/>
  <c r="R20" i="1" s="1"/>
  <c r="J11" i="1"/>
  <c r="P20" i="1"/>
  <c r="P23" i="1" s="1"/>
  <c r="D19" i="1"/>
  <c r="D21" i="1" s="1"/>
  <c r="D25" i="1" s="1"/>
  <c r="D17" i="1" s="1"/>
  <c r="M19" i="1"/>
  <c r="M21" i="1" s="1"/>
  <c r="M25" i="1" s="1"/>
  <c r="U19" i="1"/>
  <c r="U21" i="1" s="1"/>
  <c r="U25" i="1" s="1"/>
  <c r="F18" i="1"/>
  <c r="F20" i="1" s="1"/>
  <c r="S18" i="1"/>
  <c r="S20" i="1" s="1"/>
  <c r="G18" i="1"/>
  <c r="G20" i="1" s="1"/>
  <c r="T18" i="1"/>
  <c r="H18" i="1"/>
  <c r="C18" i="1"/>
  <c r="I18" i="1"/>
  <c r="T19" i="1"/>
  <c r="T21" i="1" s="1"/>
  <c r="T25" i="1" s="1"/>
  <c r="C19" i="1"/>
  <c r="C21" i="1" s="1"/>
  <c r="C25" i="1" s="1"/>
  <c r="K18" i="1"/>
  <c r="K19" i="1" s="1"/>
  <c r="K21" i="1" s="1"/>
  <c r="K25" i="1" s="1"/>
  <c r="T20" i="1"/>
  <c r="T23" i="1" s="1"/>
  <c r="O23" i="1"/>
  <c r="O11" i="1" s="1"/>
  <c r="M20" i="1"/>
  <c r="U20" i="1"/>
  <c r="O19" i="1"/>
  <c r="O21" i="1" s="1"/>
  <c r="O25" i="1" s="1"/>
  <c r="P19" i="1"/>
  <c r="P21" i="1" s="1"/>
  <c r="P25" i="1" s="1"/>
  <c r="D20" i="1"/>
  <c r="H19" i="1"/>
  <c r="H21" i="1" s="1"/>
  <c r="H25" i="1" s="1"/>
  <c r="J19" i="1"/>
  <c r="J21" i="1" s="1"/>
  <c r="J25" i="1" s="1"/>
  <c r="J24" i="1" s="1"/>
  <c r="J14" i="1" s="1"/>
  <c r="V15" i="1"/>
  <c r="V12" i="1"/>
  <c r="L12" i="1"/>
  <c r="V9" i="1"/>
  <c r="L9" i="1"/>
  <c r="L7" i="1"/>
  <c r="V7" i="1"/>
  <c r="Q19" i="1" l="1"/>
  <c r="Q21" i="1" s="1"/>
  <c r="Q25" i="1" s="1"/>
  <c r="Q24" i="1" s="1"/>
  <c r="E19" i="1"/>
  <c r="E21" i="1" s="1"/>
  <c r="E25" i="1" s="1"/>
  <c r="R19" i="1"/>
  <c r="R21" i="1" s="1"/>
  <c r="R25" i="1" s="1"/>
  <c r="T22" i="1"/>
  <c r="O17" i="1"/>
  <c r="T24" i="1"/>
  <c r="D14" i="1"/>
  <c r="N20" i="1"/>
  <c r="N23" i="1" s="1"/>
  <c r="N24" i="1" s="1"/>
  <c r="Q14" i="1"/>
  <c r="I20" i="1"/>
  <c r="R23" i="1"/>
  <c r="J22" i="1"/>
  <c r="C20" i="1"/>
  <c r="F23" i="1"/>
  <c r="Q22" i="1"/>
  <c r="K20" i="1"/>
  <c r="H20" i="1"/>
  <c r="M11" i="1"/>
  <c r="J17" i="1"/>
  <c r="D22" i="1"/>
  <c r="D23" i="1"/>
  <c r="S19" i="1"/>
  <c r="S21" i="1" s="1"/>
  <c r="S25" i="1" s="1"/>
  <c r="E23" i="1"/>
  <c r="E11" i="1" s="1"/>
  <c r="E22" i="1"/>
  <c r="F19" i="1"/>
  <c r="F21" i="1" s="1"/>
  <c r="F25" i="1" s="1"/>
  <c r="P14" i="1"/>
  <c r="P24" i="1"/>
  <c r="O14" i="1"/>
  <c r="P11" i="1"/>
  <c r="T17" i="1"/>
  <c r="T14" i="1"/>
  <c r="U14" i="1"/>
  <c r="P17" i="1"/>
  <c r="G23" i="1"/>
  <c r="G17" i="1" s="1"/>
  <c r="I19" i="1"/>
  <c r="I21" i="1" s="1"/>
  <c r="I25" i="1" s="1"/>
  <c r="G19" i="1"/>
  <c r="G21" i="1" s="1"/>
  <c r="G25" i="1" s="1"/>
  <c r="T11" i="1"/>
  <c r="U23" i="1"/>
  <c r="U22" i="1"/>
  <c r="O24" i="1"/>
  <c r="P22" i="1"/>
  <c r="M23" i="1"/>
  <c r="M22" i="1"/>
  <c r="O22" i="1"/>
  <c r="S23" i="1"/>
  <c r="S17" i="1" s="1"/>
  <c r="V13" i="1"/>
  <c r="W12" i="1"/>
  <c r="Y12" i="1" s="1"/>
  <c r="L13" i="1" s="1"/>
  <c r="W15" i="1"/>
  <c r="Y15" i="1" s="1"/>
  <c r="W9" i="1"/>
  <c r="Y9" i="1" s="1"/>
  <c r="V10" i="1"/>
  <c r="L10" i="1"/>
  <c r="Q17" i="1" l="1"/>
  <c r="Q11" i="1"/>
  <c r="S14" i="1"/>
  <c r="F17" i="1"/>
  <c r="R22" i="1"/>
  <c r="R11" i="1"/>
  <c r="S22" i="1"/>
  <c r="N11" i="1"/>
  <c r="N22" i="1"/>
  <c r="N14" i="1"/>
  <c r="N17" i="1"/>
  <c r="F14" i="1"/>
  <c r="K23" i="1"/>
  <c r="K22" i="1"/>
  <c r="R24" i="1"/>
  <c r="R17" i="1" s="1"/>
  <c r="R14" i="1"/>
  <c r="F22" i="1"/>
  <c r="S24" i="1"/>
  <c r="U24" i="1"/>
  <c r="U17" i="1"/>
  <c r="U11" i="1"/>
  <c r="G24" i="1"/>
  <c r="G11" i="1"/>
  <c r="F24" i="1"/>
  <c r="G22" i="1"/>
  <c r="D24" i="1"/>
  <c r="D11" i="1"/>
  <c r="I23" i="1"/>
  <c r="I22" i="1"/>
  <c r="M24" i="1"/>
  <c r="M17" i="1" s="1"/>
  <c r="M14" i="1"/>
  <c r="S11" i="1"/>
  <c r="E24" i="1"/>
  <c r="E17" i="1"/>
  <c r="E14" i="1"/>
  <c r="H22" i="1"/>
  <c r="H23" i="1"/>
  <c r="H11" i="1" s="1"/>
  <c r="F11" i="1"/>
  <c r="C23" i="1"/>
  <c r="C22" i="1"/>
  <c r="G14" i="1"/>
  <c r="V17" i="1" l="1"/>
  <c r="V11" i="1"/>
  <c r="V14" i="1"/>
  <c r="C24" i="1"/>
  <c r="C17" i="1"/>
  <c r="C14" i="1"/>
  <c r="C11" i="1"/>
  <c r="H24" i="1"/>
  <c r="H17" i="1"/>
  <c r="H14" i="1"/>
  <c r="I24" i="1"/>
  <c r="I11" i="1"/>
  <c r="I14" i="1"/>
  <c r="I17" i="1"/>
  <c r="K24" i="1"/>
  <c r="K14" i="1"/>
  <c r="K11" i="1"/>
  <c r="K17" i="1"/>
  <c r="L11" i="1" l="1"/>
  <c r="Z11" i="1" s="1"/>
  <c r="L14" i="1"/>
  <c r="Z14" i="1" s="1"/>
  <c r="L17" i="1"/>
  <c r="Z17" i="1" s="1"/>
  <c r="AA14" i="1" l="1"/>
  <c r="AA11" i="1"/>
  <c r="AA17" i="1"/>
</calcChain>
</file>

<file path=xl/sharedStrings.xml><?xml version="1.0" encoding="utf-8"?>
<sst xmlns="http://schemas.openxmlformats.org/spreadsheetml/2006/main" count="45" uniqueCount="37">
  <si>
    <t>Hole</t>
  </si>
  <si>
    <t>OUT</t>
  </si>
  <si>
    <t>IN</t>
  </si>
  <si>
    <t>PAR</t>
  </si>
  <si>
    <t>Hdcp</t>
  </si>
  <si>
    <t>GROSS</t>
  </si>
  <si>
    <t>NET</t>
  </si>
  <si>
    <t>Total Points</t>
  </si>
  <si>
    <t>Instructions</t>
  </si>
  <si>
    <t>PLAYER</t>
  </si>
  <si>
    <t>Player 2</t>
  </si>
  <si>
    <t>Player 3</t>
  </si>
  <si>
    <t>3. Handicap values MUST be numbered 1-18. If your course has 27 holes and has each 9 numbered 1-9, you must convert this to 1-18 yourself</t>
  </si>
  <si>
    <t>Check out Golf League Tracker for all of your Golf League needs!  Online scoring system for handicaps, scoring, skins, and more!</t>
  </si>
  <si>
    <t>www.GolfLeagueTracker.com</t>
  </si>
  <si>
    <t>Golf League Tracker makes no warranty or guarantee of accuracy for this sheet</t>
  </si>
  <si>
    <t>5-3-1 Scoring System Worksheet</t>
  </si>
  <si>
    <t>this spreadsheet developed as a courtesy for one off 5-3-1 match</t>
  </si>
  <si>
    <t>About</t>
  </si>
  <si>
    <t>5-3-1 is a 3 player game where each hole is worth a total of 9 points.  The player with the lowest NET score (or gross if you're not playing handicaps) will receive 5 points, the player with the middle score will receive 3 pts, and the player with the highest score will receive 1 point.  If the two lowest players are tied, they each receive 4 points, and the highest score receives 1 points.  If the two highest players are tied, they each receive 2 points, and the lowest score receives 5 points.  Finally, if all 3 players are tied, they each receive 3 points.
Typically played for money where each point is worth a certain dollar amount.   A small money game is a quarter a point, where typically maybe 5-10 dollars are won or lost maximum.</t>
  </si>
  <si>
    <t>Player 1</t>
  </si>
  <si>
    <t>1. Enter your par and handicap values for your course on the Scores sheet</t>
  </si>
  <si>
    <t>Dollars per point:</t>
  </si>
  <si>
    <t>POINTS</t>
  </si>
  <si>
    <t>GROSS SCORE</t>
  </si>
  <si>
    <t>NET SCORE</t>
  </si>
  <si>
    <t>5-3-1 Scoring System</t>
  </si>
  <si>
    <t>2. Enter your player names, GROSS SCORES, and handicap in the scores sheet.  If you're playing Gross (straight up) give each player a 0 hanidcap</t>
  </si>
  <si>
    <t>lowest count</t>
  </si>
  <si>
    <t>highest count</t>
  </si>
  <si>
    <t>middle count</t>
  </si>
  <si>
    <t>lowest score</t>
  </si>
  <si>
    <t>highest score</t>
  </si>
  <si>
    <t>lowest points</t>
  </si>
  <si>
    <t>middle points</t>
  </si>
  <si>
    <t>high points</t>
  </si>
  <si>
    <t>Net Amount Won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</si>
</sst>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9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</xf>
    <xf numFmtId="0" fontId="6" fillId="0" borderId="0" xfId="1" applyAlignment="1" applyProtection="1">
      <alignment horizontal="center"/>
    </xf>
    <xf numFmtId="0" fontId="1" fillId="0" borderId="0" xfId="0" applyFont="1" applyAlignment="1">
      <alignment horizontal="left"/>
    </xf>
    <xf numFmtId="14" fontId="0" fillId="0" borderId="0" xfId="0" applyNumberFormat="1" applyFont="1" applyAlignment="1">
      <alignment horizontal="left" vertical="top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1" fillId="0" borderId="0" xfId="0" applyFont="1" applyProtection="1"/>
    <xf numFmtId="0" fontId="5" fillId="2" borderId="1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vertical="center"/>
    </xf>
    <xf numFmtId="0" fontId="1" fillId="4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vertical="center"/>
    </xf>
    <xf numFmtId="0" fontId="1" fillId="5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4" fillId="0" borderId="0" xfId="0" applyFont="1" applyProtection="1"/>
    <xf numFmtId="0" fontId="4" fillId="0" borderId="1" xfId="0" applyFont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/>
    </xf>
    <xf numFmtId="169" fontId="5" fillId="0" borderId="1" xfId="2" applyNumberFormat="1" applyFont="1" applyBorder="1" applyAlignment="1" applyProtection="1">
      <alignment horizontal="center" vertical="center"/>
    </xf>
    <xf numFmtId="169" fontId="5" fillId="5" borderId="1" xfId="2" applyNumberFormat="1" applyFont="1" applyFill="1" applyBorder="1" applyAlignment="1" applyProtection="1">
      <alignment horizontal="center" vertical="center"/>
    </xf>
    <xf numFmtId="0" fontId="8" fillId="0" borderId="0" xfId="0" applyFont="1" applyProtection="1"/>
    <xf numFmtId="44" fontId="9" fillId="0" borderId="0" xfId="2" applyFont="1" applyProtection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lfleaguetracker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E1CC9-13A5-49B0-AD9B-1A373D0169E9}">
  <dimension ref="A1:Z15"/>
  <sheetViews>
    <sheetView workbookViewId="0">
      <selection activeCell="A15" sqref="A15"/>
    </sheetView>
  </sheetViews>
  <sheetFormatPr defaultRowHeight="15" x14ac:dyDescent="0.25"/>
  <cols>
    <col min="15" max="15" width="29" customWidth="1"/>
  </cols>
  <sheetData>
    <row r="1" spans="1:26" ht="33.75" x14ac:dyDescent="0.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26" ht="18.75" x14ac:dyDescent="0.3">
      <c r="A2" s="18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6" ht="18.75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6" x14ac:dyDescent="0.25">
      <c r="A4" s="20" t="s">
        <v>13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26" x14ac:dyDescent="0.25">
      <c r="A5" s="20" t="s">
        <v>17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26" x14ac:dyDescent="0.25">
      <c r="A7" s="23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26" ht="102.75" customHeight="1" x14ac:dyDescent="0.25">
      <c r="A8" s="24" t="s">
        <v>19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26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26" x14ac:dyDescent="0.25">
      <c r="A10" s="2" t="s">
        <v>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t="s">
        <v>21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t="s">
        <v>27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t="s">
        <v>12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5" spans="1:26" x14ac:dyDescent="0.25">
      <c r="A15" t="s">
        <v>15</v>
      </c>
    </row>
  </sheetData>
  <mergeCells count="6">
    <mergeCell ref="A8:O8"/>
    <mergeCell ref="A1:O1"/>
    <mergeCell ref="A2:O2"/>
    <mergeCell ref="A4:O4"/>
    <mergeCell ref="A5:O5"/>
    <mergeCell ref="A7:O7"/>
  </mergeCells>
  <hyperlinks>
    <hyperlink ref="A2" r:id="rId1" xr:uid="{CAECB8CD-D2E6-46AB-B729-D3F5909D5C04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1B0F6-7177-4761-9F5D-1968307CF33B}">
  <dimension ref="A1:AA25"/>
  <sheetViews>
    <sheetView tabSelected="1" workbookViewId="0">
      <pane ySplit="8" topLeftCell="A9" activePane="bottomLeft" state="frozen"/>
      <selection pane="bottomLeft" activeCell="A4" sqref="A4:B4"/>
    </sheetView>
  </sheetViews>
  <sheetFormatPr defaultRowHeight="18.75" x14ac:dyDescent="0.3"/>
  <cols>
    <col min="1" max="1" width="19.42578125" style="28" customWidth="1"/>
    <col min="2" max="2" width="14.85546875" style="27" customWidth="1"/>
    <col min="3" max="11" width="5.7109375" style="40" customWidth="1"/>
    <col min="12" max="12" width="7" style="41" customWidth="1"/>
    <col min="13" max="21" width="5.7109375" style="40" customWidth="1"/>
    <col min="22" max="22" width="5.7109375" style="41" customWidth="1"/>
    <col min="23" max="23" width="9.7109375" style="45" customWidth="1"/>
    <col min="24" max="24" width="8" style="40" customWidth="1"/>
    <col min="25" max="25" width="8.140625" style="45" customWidth="1"/>
    <col min="26" max="26" width="17.28515625" style="41" customWidth="1"/>
    <col min="27" max="27" width="21.7109375" style="27" customWidth="1"/>
    <col min="28" max="16384" width="9.140625" style="27"/>
  </cols>
  <sheetData>
    <row r="1" spans="1:27" ht="26.25" x14ac:dyDescent="0.4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7" ht="16.5" customHeight="1" x14ac:dyDescent="0.25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7" ht="16.5" customHeight="1" x14ac:dyDescent="0.3">
      <c r="A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42"/>
      <c r="X3" s="27"/>
      <c r="Y3" s="42"/>
      <c r="Z3" s="27"/>
    </row>
    <row r="4" spans="1:27" ht="16.5" customHeight="1" x14ac:dyDescent="0.3">
      <c r="A4" s="48" t="s">
        <v>22</v>
      </c>
      <c r="B4" s="49">
        <v>0.25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42"/>
      <c r="X4" s="27"/>
      <c r="Y4" s="42"/>
      <c r="Z4" s="27"/>
    </row>
    <row r="5" spans="1:27" x14ac:dyDescent="0.3">
      <c r="A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42"/>
      <c r="X5" s="27"/>
      <c r="Y5" s="42"/>
      <c r="Z5" s="27"/>
    </row>
    <row r="6" spans="1:27" s="28" customFormat="1" ht="22.5" customHeight="1" x14ac:dyDescent="0.25">
      <c r="A6" s="29" t="s">
        <v>9</v>
      </c>
      <c r="B6" s="30" t="s">
        <v>0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0">
        <v>7</v>
      </c>
      <c r="J6" s="30">
        <v>8</v>
      </c>
      <c r="K6" s="30">
        <v>9</v>
      </c>
      <c r="L6" s="30" t="s">
        <v>1</v>
      </c>
      <c r="M6" s="30">
        <v>10</v>
      </c>
      <c r="N6" s="30">
        <v>11</v>
      </c>
      <c r="O6" s="30">
        <v>12</v>
      </c>
      <c r="P6" s="30">
        <v>13</v>
      </c>
      <c r="Q6" s="30">
        <v>14</v>
      </c>
      <c r="R6" s="30">
        <v>15</v>
      </c>
      <c r="S6" s="30">
        <v>16</v>
      </c>
      <c r="T6" s="30">
        <v>17</v>
      </c>
      <c r="U6" s="30">
        <v>18</v>
      </c>
      <c r="V6" s="30" t="s">
        <v>2</v>
      </c>
      <c r="W6" s="30" t="s">
        <v>5</v>
      </c>
      <c r="X6" s="30" t="s">
        <v>4</v>
      </c>
      <c r="Y6" s="30" t="s">
        <v>6</v>
      </c>
      <c r="Z6" s="30" t="s">
        <v>7</v>
      </c>
      <c r="AA6" s="30" t="s">
        <v>36</v>
      </c>
    </row>
    <row r="7" spans="1:27" s="28" customFormat="1" ht="22.5" customHeight="1" x14ac:dyDescent="0.25">
      <c r="A7" s="31"/>
      <c r="B7" s="32" t="s">
        <v>3</v>
      </c>
      <c r="C7" s="6">
        <v>4</v>
      </c>
      <c r="D7" s="6">
        <v>3</v>
      </c>
      <c r="E7" s="6">
        <v>5</v>
      </c>
      <c r="F7" s="6">
        <v>4</v>
      </c>
      <c r="G7" s="6">
        <v>3</v>
      </c>
      <c r="H7" s="6">
        <v>5</v>
      </c>
      <c r="I7" s="6">
        <v>4</v>
      </c>
      <c r="J7" s="6">
        <v>4</v>
      </c>
      <c r="K7" s="6">
        <v>4</v>
      </c>
      <c r="L7" s="12">
        <f>SUM(C7:K7)</f>
        <v>36</v>
      </c>
      <c r="M7" s="6">
        <v>4</v>
      </c>
      <c r="N7" s="6">
        <v>5</v>
      </c>
      <c r="O7" s="6">
        <v>3</v>
      </c>
      <c r="P7" s="6">
        <v>4</v>
      </c>
      <c r="Q7" s="6">
        <v>3</v>
      </c>
      <c r="R7" s="6">
        <v>5</v>
      </c>
      <c r="S7" s="6">
        <v>4</v>
      </c>
      <c r="T7" s="6">
        <v>4</v>
      </c>
      <c r="U7" s="6">
        <v>4</v>
      </c>
      <c r="V7" s="12">
        <f>SUM(M7:U7)</f>
        <v>36</v>
      </c>
      <c r="W7" s="12"/>
      <c r="X7" s="32"/>
      <c r="Y7" s="12"/>
      <c r="Z7" s="12"/>
      <c r="AA7" s="12"/>
    </row>
    <row r="8" spans="1:27" s="28" customFormat="1" ht="22.5" customHeight="1" x14ac:dyDescent="0.25">
      <c r="A8" s="33"/>
      <c r="B8" s="34" t="s">
        <v>4</v>
      </c>
      <c r="C8" s="7">
        <v>7</v>
      </c>
      <c r="D8" s="7">
        <v>15</v>
      </c>
      <c r="E8" s="7">
        <v>5</v>
      </c>
      <c r="F8" s="7">
        <v>11</v>
      </c>
      <c r="G8" s="7">
        <v>17</v>
      </c>
      <c r="H8" s="7">
        <v>3</v>
      </c>
      <c r="I8" s="7">
        <v>9</v>
      </c>
      <c r="J8" s="7">
        <v>13</v>
      </c>
      <c r="K8" s="7">
        <v>1</v>
      </c>
      <c r="L8" s="35"/>
      <c r="M8" s="7">
        <v>6</v>
      </c>
      <c r="N8" s="7">
        <v>2</v>
      </c>
      <c r="O8" s="7">
        <v>16</v>
      </c>
      <c r="P8" s="7">
        <v>12</v>
      </c>
      <c r="Q8" s="7">
        <v>18</v>
      </c>
      <c r="R8" s="7">
        <v>8</v>
      </c>
      <c r="S8" s="7">
        <v>10</v>
      </c>
      <c r="T8" s="7">
        <v>4</v>
      </c>
      <c r="U8" s="7">
        <v>14</v>
      </c>
      <c r="V8" s="35"/>
      <c r="W8" s="35"/>
      <c r="X8" s="34"/>
      <c r="Y8" s="35"/>
      <c r="Z8" s="35"/>
      <c r="AA8" s="35"/>
    </row>
    <row r="9" spans="1:27" ht="22.5" customHeight="1" x14ac:dyDescent="0.25">
      <c r="A9" s="8" t="s">
        <v>20</v>
      </c>
      <c r="B9" s="37" t="s">
        <v>24</v>
      </c>
      <c r="C9" s="25">
        <v>4</v>
      </c>
      <c r="D9" s="25">
        <v>3</v>
      </c>
      <c r="E9" s="25">
        <v>5</v>
      </c>
      <c r="F9" s="25">
        <v>4</v>
      </c>
      <c r="G9" s="25">
        <v>3</v>
      </c>
      <c r="H9" s="25">
        <v>5</v>
      </c>
      <c r="I9" s="25">
        <v>4</v>
      </c>
      <c r="J9" s="25">
        <v>4</v>
      </c>
      <c r="K9" s="25">
        <v>4</v>
      </c>
      <c r="L9" s="13">
        <f>IF(SUM(C9:K9)&gt;0, SUM(C9:K9),"")</f>
        <v>36</v>
      </c>
      <c r="M9" s="25">
        <v>4</v>
      </c>
      <c r="N9" s="25">
        <v>5</v>
      </c>
      <c r="O9" s="25">
        <v>3</v>
      </c>
      <c r="P9" s="25">
        <v>4</v>
      </c>
      <c r="Q9" s="25">
        <v>4</v>
      </c>
      <c r="R9" s="25">
        <v>10</v>
      </c>
      <c r="S9" s="25">
        <v>5</v>
      </c>
      <c r="T9" s="25">
        <v>4</v>
      </c>
      <c r="U9" s="25">
        <v>4</v>
      </c>
      <c r="V9" s="13">
        <f>IF(SUM(M9:U9)&gt;0, SUM(M9:U9),"")</f>
        <v>43</v>
      </c>
      <c r="W9" s="13">
        <f>IF(AND(L9&lt;&gt;"",  V9&lt;&gt;""), L9+V9, "")</f>
        <v>79</v>
      </c>
      <c r="X9" s="9">
        <v>5</v>
      </c>
      <c r="Y9" s="43">
        <f>IF(W9&lt;&gt;"", W9-X9, "")</f>
        <v>74</v>
      </c>
      <c r="Z9" s="13"/>
      <c r="AA9" s="13"/>
    </row>
    <row r="10" spans="1:27" ht="22.5" customHeight="1" x14ac:dyDescent="0.25">
      <c r="A10" s="36"/>
      <c r="B10" s="37" t="s">
        <v>25</v>
      </c>
      <c r="C10" s="14">
        <f>C9-(MOD($X9,18)&gt;=C$8)</f>
        <v>4</v>
      </c>
      <c r="D10" s="14">
        <f t="shared" ref="D10:K10" si="0">D9-(MOD($X9,18)&gt;=D$8)</f>
        <v>3</v>
      </c>
      <c r="E10" s="14">
        <f t="shared" si="0"/>
        <v>4</v>
      </c>
      <c r="F10" s="14">
        <f t="shared" si="0"/>
        <v>4</v>
      </c>
      <c r="G10" s="14">
        <f t="shared" si="0"/>
        <v>3</v>
      </c>
      <c r="H10" s="14">
        <f t="shared" si="0"/>
        <v>4</v>
      </c>
      <c r="I10" s="14">
        <f t="shared" si="0"/>
        <v>4</v>
      </c>
      <c r="J10" s="14">
        <f t="shared" si="0"/>
        <v>4</v>
      </c>
      <c r="K10" s="14">
        <f t="shared" si="0"/>
        <v>3</v>
      </c>
      <c r="L10" s="13">
        <f>IF(SUM(C9:K9)&gt;0, SUM(C10:K10),"")</f>
        <v>33</v>
      </c>
      <c r="M10" s="14">
        <f t="shared" ref="M10:U10" si="1">M9-(MOD($X9,18)&gt;=M$8)</f>
        <v>4</v>
      </c>
      <c r="N10" s="14">
        <f t="shared" si="1"/>
        <v>4</v>
      </c>
      <c r="O10" s="14">
        <f t="shared" si="1"/>
        <v>3</v>
      </c>
      <c r="P10" s="14">
        <f t="shared" si="1"/>
        <v>4</v>
      </c>
      <c r="Q10" s="14">
        <f t="shared" si="1"/>
        <v>4</v>
      </c>
      <c r="R10" s="14">
        <f t="shared" si="1"/>
        <v>10</v>
      </c>
      <c r="S10" s="14">
        <f t="shared" si="1"/>
        <v>5</v>
      </c>
      <c r="T10" s="14">
        <f t="shared" si="1"/>
        <v>3</v>
      </c>
      <c r="U10" s="14">
        <f t="shared" si="1"/>
        <v>4</v>
      </c>
      <c r="V10" s="13">
        <f>IF(SUM(M9:U9)&gt;0, SUM(M10:U10),"")</f>
        <v>41</v>
      </c>
      <c r="W10" s="43"/>
      <c r="X10" s="14"/>
      <c r="Y10" s="43"/>
      <c r="Z10" s="13"/>
      <c r="AA10" s="13"/>
    </row>
    <row r="11" spans="1:27" ht="22.5" customHeight="1" x14ac:dyDescent="0.25">
      <c r="A11" s="36"/>
      <c r="B11" s="37" t="s">
        <v>23</v>
      </c>
      <c r="C11" s="14">
        <f>IF(C10=C$18,C$23, IF(C10=C$19,C$25,C$24))</f>
        <v>4</v>
      </c>
      <c r="D11" s="14">
        <f t="shared" ref="D11:K11" si="2">IF(D10=D$18,D$23, IF(D10=D$19,D$25,D$24))</f>
        <v>5</v>
      </c>
      <c r="E11" s="14">
        <f t="shared" si="2"/>
        <v>4</v>
      </c>
      <c r="F11" s="14">
        <f t="shared" si="2"/>
        <v>2</v>
      </c>
      <c r="G11" s="14">
        <f t="shared" si="2"/>
        <v>3</v>
      </c>
      <c r="H11" s="14">
        <f t="shared" si="2"/>
        <v>2</v>
      </c>
      <c r="I11" s="14">
        <f t="shared" si="2"/>
        <v>4</v>
      </c>
      <c r="J11" s="14">
        <f t="shared" si="2"/>
        <v>5</v>
      </c>
      <c r="K11" s="14">
        <f t="shared" si="2"/>
        <v>5</v>
      </c>
      <c r="L11" s="13">
        <f>SUM(C11:K11)</f>
        <v>34</v>
      </c>
      <c r="M11" s="14">
        <f>IF(M10=M$18,M$23, IF(M10=M$19,M$25,M$24))</f>
        <v>2</v>
      </c>
      <c r="N11" s="14">
        <f t="shared" ref="N11" si="3">IF(N10=N$18,N$23, IF(N10=N$19,N$25,N$24))</f>
        <v>4</v>
      </c>
      <c r="O11" s="14">
        <f t="shared" ref="O11" si="4">IF(O10=O$18,O$23, IF(O10=O$19,O$25,O$24))</f>
        <v>4</v>
      </c>
      <c r="P11" s="14">
        <f t="shared" ref="P11" si="5">IF(P10=P$18,P$23, IF(P10=P$19,P$25,P$24))</f>
        <v>4</v>
      </c>
      <c r="Q11" s="14">
        <f t="shared" ref="Q11" si="6">IF(Q10=Q$18,Q$23, IF(Q10=Q$19,Q$25,Q$24))</f>
        <v>3</v>
      </c>
      <c r="R11" s="14">
        <f t="shared" ref="R11" si="7">IF(R10=R$18,R$23, IF(R10=R$19,R$25,R$24))</f>
        <v>1</v>
      </c>
      <c r="S11" s="14">
        <f t="shared" ref="S11" si="8">IF(S10=S$18,S$23, IF(S10=S$19,S$25,S$24))</f>
        <v>1</v>
      </c>
      <c r="T11" s="14">
        <f t="shared" ref="T11" si="9">IF(T10=T$18,T$23, IF(T10=T$19,T$25,T$24))</f>
        <v>5</v>
      </c>
      <c r="U11" s="14">
        <f t="shared" ref="U11" si="10">IF(U10=U$18,U$23, IF(U10=U$19,U$25,U$24))</f>
        <v>4</v>
      </c>
      <c r="V11" s="13">
        <f>SUM(M11:U11)</f>
        <v>28</v>
      </c>
      <c r="W11" s="43"/>
      <c r="X11" s="14"/>
      <c r="Y11" s="43"/>
      <c r="Z11" s="13">
        <f>L11+V11</f>
        <v>62</v>
      </c>
      <c r="AA11" s="46">
        <f>(Z11-Z14+Z11-Z17)*$B$4</f>
        <v>6</v>
      </c>
    </row>
    <row r="12" spans="1:27" ht="22.5" customHeight="1" x14ac:dyDescent="0.25">
      <c r="A12" s="10" t="s">
        <v>10</v>
      </c>
      <c r="B12" s="39" t="s">
        <v>24</v>
      </c>
      <c r="C12" s="26">
        <v>5</v>
      </c>
      <c r="D12" s="26">
        <v>6</v>
      </c>
      <c r="E12" s="26">
        <v>5</v>
      </c>
      <c r="F12" s="26">
        <v>4</v>
      </c>
      <c r="G12" s="26">
        <v>3</v>
      </c>
      <c r="H12" s="26">
        <v>4</v>
      </c>
      <c r="I12" s="26">
        <v>5</v>
      </c>
      <c r="J12" s="26">
        <v>6</v>
      </c>
      <c r="K12" s="26">
        <v>5</v>
      </c>
      <c r="L12" s="15">
        <f t="shared" ref="L12" si="11">IF(SUM(C12:K12)&gt;0, SUM(C12:K12),"")</f>
        <v>43</v>
      </c>
      <c r="M12" s="26">
        <v>3</v>
      </c>
      <c r="N12" s="26">
        <v>5</v>
      </c>
      <c r="O12" s="26">
        <v>6</v>
      </c>
      <c r="P12" s="26">
        <v>6</v>
      </c>
      <c r="Q12" s="26">
        <v>5</v>
      </c>
      <c r="R12" s="26">
        <v>6</v>
      </c>
      <c r="S12" s="26">
        <v>5</v>
      </c>
      <c r="T12" s="26">
        <v>7</v>
      </c>
      <c r="U12" s="26">
        <v>6</v>
      </c>
      <c r="V12" s="15">
        <f t="shared" ref="V12" si="12">IF(SUM(M12:U12)&gt;0, SUM(M12:U12),"")</f>
        <v>49</v>
      </c>
      <c r="W12" s="15">
        <f>IF(AND(L12&lt;&gt;"",  V12&lt;&gt;""), L12+V12, "")</f>
        <v>92</v>
      </c>
      <c r="X12" s="11">
        <v>14</v>
      </c>
      <c r="Y12" s="44">
        <f>IF(W12&lt;&gt;"", W12-X12, "")</f>
        <v>78</v>
      </c>
      <c r="Z12" s="15"/>
      <c r="AA12" s="15"/>
    </row>
    <row r="13" spans="1:27" ht="22.5" customHeight="1" x14ac:dyDescent="0.25">
      <c r="A13" s="38"/>
      <c r="B13" s="39" t="s">
        <v>25</v>
      </c>
      <c r="C13" s="16">
        <f>C12-(MOD($X12,18)&gt;=C$8)</f>
        <v>4</v>
      </c>
      <c r="D13" s="16">
        <f t="shared" ref="D13" si="13">D12-(MOD($X12,18)&gt;=D$8)</f>
        <v>6</v>
      </c>
      <c r="E13" s="16">
        <f t="shared" ref="E13" si="14">E12-(MOD($X12,18)&gt;=E$8)</f>
        <v>4</v>
      </c>
      <c r="F13" s="16">
        <f t="shared" ref="F13" si="15">F12-(MOD($X12,18)&gt;=F$8)</f>
        <v>3</v>
      </c>
      <c r="G13" s="16">
        <f t="shared" ref="G13" si="16">G12-(MOD($X12,18)&gt;=G$8)</f>
        <v>3</v>
      </c>
      <c r="H13" s="16">
        <f t="shared" ref="H13" si="17">H12-(MOD($X12,18)&gt;=H$8)</f>
        <v>3</v>
      </c>
      <c r="I13" s="16">
        <f t="shared" ref="I13" si="18">I12-(MOD($X12,18)&gt;=I$8)</f>
        <v>4</v>
      </c>
      <c r="J13" s="16">
        <f t="shared" ref="J13" si="19">J12-(MOD($X12,18)&gt;=J$8)</f>
        <v>5</v>
      </c>
      <c r="K13" s="16">
        <f t="shared" ref="K13" si="20">K12-(MOD($X12,18)&gt;=K$8)</f>
        <v>4</v>
      </c>
      <c r="L13" s="15">
        <f t="shared" ref="L13" si="21">IF(SUM(C12:K12)&gt;0, SUM(C13:K13),"")</f>
        <v>36</v>
      </c>
      <c r="M13" s="16">
        <f t="shared" ref="M13" si="22">M12-(MOD($X12,18)&gt;=M$8)</f>
        <v>2</v>
      </c>
      <c r="N13" s="16">
        <f t="shared" ref="N13" si="23">N12-(MOD($X12,18)&gt;=N$8)</f>
        <v>4</v>
      </c>
      <c r="O13" s="16">
        <f t="shared" ref="O13" si="24">O12-(MOD($X12,18)&gt;=O$8)</f>
        <v>6</v>
      </c>
      <c r="P13" s="16">
        <f t="shared" ref="P13" si="25">P12-(MOD($X12,18)&gt;=P$8)</f>
        <v>5</v>
      </c>
      <c r="Q13" s="16">
        <f t="shared" ref="Q13" si="26">Q12-(MOD($X12,18)&gt;=Q$8)</f>
        <v>5</v>
      </c>
      <c r="R13" s="16">
        <f t="shared" ref="R13" si="27">R12-(MOD($X12,18)&gt;=R$8)</f>
        <v>5</v>
      </c>
      <c r="S13" s="16">
        <f t="shared" ref="S13" si="28">S12-(MOD($X12,18)&gt;=S$8)</f>
        <v>4</v>
      </c>
      <c r="T13" s="16">
        <f t="shared" ref="T13" si="29">T12-(MOD($X12,18)&gt;=T$8)</f>
        <v>6</v>
      </c>
      <c r="U13" s="16">
        <f t="shared" ref="U13" si="30">U12-(MOD($X12,18)&gt;=U$8)</f>
        <v>5</v>
      </c>
      <c r="V13" s="15">
        <f t="shared" ref="V13" si="31">IF(SUM(M12:U12)&gt;0, SUM(M13:U13),"")</f>
        <v>42</v>
      </c>
      <c r="W13" s="44"/>
      <c r="X13" s="16"/>
      <c r="Y13" s="44"/>
      <c r="Z13" s="15"/>
      <c r="AA13" s="15"/>
    </row>
    <row r="14" spans="1:27" ht="22.5" customHeight="1" x14ac:dyDescent="0.25">
      <c r="A14" s="38"/>
      <c r="B14" s="39" t="s">
        <v>23</v>
      </c>
      <c r="C14" s="16">
        <f>IF(C13=C$18,C$23, IF(C13=C$19,C$25,C$24))</f>
        <v>4</v>
      </c>
      <c r="D14" s="16">
        <f t="shared" ref="D14" si="32">IF(D13=D$18,D$23, IF(D13=D$19,D$25,D$24))</f>
        <v>2</v>
      </c>
      <c r="E14" s="16">
        <f t="shared" ref="E14" si="33">IF(E13=E$18,E$23, IF(E13=E$19,E$25,E$24))</f>
        <v>4</v>
      </c>
      <c r="F14" s="16">
        <f t="shared" ref="F14" si="34">IF(F13=F$18,F$23, IF(F13=F$19,F$25,F$24))</f>
        <v>5</v>
      </c>
      <c r="G14" s="16">
        <f t="shared" ref="G14" si="35">IF(G13=G$18,G$23, IF(G13=G$19,G$25,G$24))</f>
        <v>3</v>
      </c>
      <c r="H14" s="16">
        <f t="shared" ref="H14" si="36">IF(H13=H$18,H$23, IF(H13=H$19,H$25,H$24))</f>
        <v>5</v>
      </c>
      <c r="I14" s="16">
        <f t="shared" ref="I14" si="37">IF(I13=I$18,I$23, IF(I13=I$19,I$25,I$24))</f>
        <v>4</v>
      </c>
      <c r="J14" s="16">
        <f t="shared" ref="J14" si="38">IF(J13=J$18,J$23, IF(J13=J$19,J$25,J$24))</f>
        <v>3</v>
      </c>
      <c r="K14" s="16">
        <f t="shared" ref="K14" si="39">IF(K13=K$18,K$23, IF(K13=K$19,K$25,K$24))</f>
        <v>3</v>
      </c>
      <c r="L14" s="15">
        <f>SUM(C14:K14)</f>
        <v>33</v>
      </c>
      <c r="M14" s="16">
        <f>IF(M13=M$18,M$23, IF(M13=M$19,M$25,M$24))</f>
        <v>5</v>
      </c>
      <c r="N14" s="16">
        <f t="shared" ref="N14" si="40">IF(N13=N$18,N$23, IF(N13=N$19,N$25,N$24))</f>
        <v>4</v>
      </c>
      <c r="O14" s="16">
        <f t="shared" ref="O14" si="41">IF(O13=O$18,O$23, IF(O13=O$19,O$25,O$24))</f>
        <v>1</v>
      </c>
      <c r="P14" s="16">
        <f t="shared" ref="P14" si="42">IF(P13=P$18,P$23, IF(P13=P$19,P$25,P$24))</f>
        <v>1</v>
      </c>
      <c r="Q14" s="16">
        <f t="shared" ref="Q14" si="43">IF(Q13=Q$18,Q$23, IF(Q13=Q$19,Q$25,Q$24))</f>
        <v>1</v>
      </c>
      <c r="R14" s="16">
        <f t="shared" ref="R14" si="44">IF(R13=R$18,R$23, IF(R13=R$19,R$25,R$24))</f>
        <v>4</v>
      </c>
      <c r="S14" s="16">
        <f t="shared" ref="S14" si="45">IF(S13=S$18,S$23, IF(S13=S$19,S$25,S$24))</f>
        <v>4</v>
      </c>
      <c r="T14" s="16">
        <f t="shared" ref="T14" si="46">IF(T13=T$18,T$23, IF(T13=T$19,T$25,T$24))</f>
        <v>1</v>
      </c>
      <c r="U14" s="16">
        <f t="shared" ref="U14" si="47">IF(U13=U$18,U$23, IF(U13=U$19,U$25,U$24))</f>
        <v>1</v>
      </c>
      <c r="V14" s="15">
        <f>SUM(M14:U14)</f>
        <v>22</v>
      </c>
      <c r="W14" s="44"/>
      <c r="X14" s="16"/>
      <c r="Y14" s="44"/>
      <c r="Z14" s="15">
        <f>L14+V14</f>
        <v>55</v>
      </c>
      <c r="AA14" s="47">
        <f>(Z14-Z11+Z14-Z17)*$B$4</f>
        <v>0.75</v>
      </c>
    </row>
    <row r="15" spans="1:27" ht="22.5" customHeight="1" x14ac:dyDescent="0.25">
      <c r="A15" s="8" t="s">
        <v>11</v>
      </c>
      <c r="B15" s="37" t="s">
        <v>24</v>
      </c>
      <c r="C15" s="25">
        <v>5</v>
      </c>
      <c r="D15" s="25">
        <v>6</v>
      </c>
      <c r="E15" s="25">
        <v>5</v>
      </c>
      <c r="F15" s="25">
        <v>4</v>
      </c>
      <c r="G15" s="25">
        <v>3</v>
      </c>
      <c r="H15" s="25">
        <v>4</v>
      </c>
      <c r="I15" s="25">
        <v>5</v>
      </c>
      <c r="J15" s="25">
        <v>6</v>
      </c>
      <c r="K15" s="25">
        <v>5</v>
      </c>
      <c r="L15" s="13">
        <f>IF(SUM(C15:K15)&gt;0, SUM(C15:K15),"")</f>
        <v>43</v>
      </c>
      <c r="M15" s="25">
        <v>4</v>
      </c>
      <c r="N15" s="25">
        <v>5</v>
      </c>
      <c r="O15" s="25">
        <v>3</v>
      </c>
      <c r="P15" s="25">
        <v>4</v>
      </c>
      <c r="Q15" s="25">
        <v>3</v>
      </c>
      <c r="R15" s="25">
        <v>5</v>
      </c>
      <c r="S15" s="25">
        <v>4</v>
      </c>
      <c r="T15" s="25">
        <v>4</v>
      </c>
      <c r="U15" s="25">
        <v>4</v>
      </c>
      <c r="V15" s="13">
        <f t="shared" ref="V15" si="48">IF(SUM(M15:U15)&gt;0, SUM(M15:U15),"")</f>
        <v>36</v>
      </c>
      <c r="W15" s="13">
        <f>IF(AND(L15&lt;&gt;"",  V15&lt;&gt;""), L15+V15, "")</f>
        <v>79</v>
      </c>
      <c r="X15" s="9">
        <v>0</v>
      </c>
      <c r="Y15" s="43">
        <f>IF(W15&lt;&gt;"", W15-X15, "")</f>
        <v>79</v>
      </c>
      <c r="Z15" s="13"/>
      <c r="AA15" s="13"/>
    </row>
    <row r="16" spans="1:27" ht="22.5" customHeight="1" x14ac:dyDescent="0.25">
      <c r="A16" s="36"/>
      <c r="B16" s="37" t="s">
        <v>25</v>
      </c>
      <c r="C16" s="14">
        <f>C15-(MOD($X15,18)&gt;=C$8)</f>
        <v>5</v>
      </c>
      <c r="D16" s="14">
        <f t="shared" ref="D16" si="49">D15-(MOD($X15,18)&gt;=D$8)</f>
        <v>6</v>
      </c>
      <c r="E16" s="14">
        <f t="shared" ref="E16" si="50">E15-(MOD($X15,18)&gt;=E$8)</f>
        <v>5</v>
      </c>
      <c r="F16" s="14">
        <f t="shared" ref="F16" si="51">F15-(MOD($X15,18)&gt;=F$8)</f>
        <v>4</v>
      </c>
      <c r="G16" s="14">
        <f t="shared" ref="G16" si="52">G15-(MOD($X15,18)&gt;=G$8)</f>
        <v>3</v>
      </c>
      <c r="H16" s="14">
        <f t="shared" ref="H16" si="53">H15-(MOD($X15,18)&gt;=H$8)</f>
        <v>4</v>
      </c>
      <c r="I16" s="14">
        <f t="shared" ref="I16" si="54">I15-(MOD($X15,18)&gt;=I$8)</f>
        <v>5</v>
      </c>
      <c r="J16" s="14">
        <f t="shared" ref="J16" si="55">J15-(MOD($X15,18)&gt;=J$8)</f>
        <v>6</v>
      </c>
      <c r="K16" s="14">
        <f t="shared" ref="K16" si="56">K15-(MOD($X15,18)&gt;=K$8)</f>
        <v>5</v>
      </c>
      <c r="L16" s="13">
        <f>IF(SUM(C15:K15)&gt;0, SUM(C16:K16),"")</f>
        <v>43</v>
      </c>
      <c r="M16" s="14">
        <f t="shared" ref="M16" si="57">M15-(MOD($X15,18)&gt;=M$8)</f>
        <v>4</v>
      </c>
      <c r="N16" s="14">
        <f t="shared" ref="N16" si="58">N15-(MOD($X15,18)&gt;=N$8)</f>
        <v>5</v>
      </c>
      <c r="O16" s="14">
        <f t="shared" ref="O16" si="59">O15-(MOD($X15,18)&gt;=O$8)</f>
        <v>3</v>
      </c>
      <c r="P16" s="14">
        <f t="shared" ref="P16" si="60">P15-(MOD($X15,18)&gt;=P$8)</f>
        <v>4</v>
      </c>
      <c r="Q16" s="14">
        <f t="shared" ref="Q16" si="61">Q15-(MOD($X15,18)&gt;=Q$8)</f>
        <v>3</v>
      </c>
      <c r="R16" s="14">
        <f t="shared" ref="R16" si="62">R15-(MOD($X15,18)&gt;=R$8)</f>
        <v>5</v>
      </c>
      <c r="S16" s="14">
        <f t="shared" ref="S16" si="63">S15-(MOD($X15,18)&gt;=S$8)</f>
        <v>4</v>
      </c>
      <c r="T16" s="14">
        <f t="shared" ref="T16" si="64">T15-(MOD($X15,18)&gt;=T$8)</f>
        <v>4</v>
      </c>
      <c r="U16" s="14">
        <f t="shared" ref="U16" si="65">U15-(MOD($X15,18)&gt;=U$8)</f>
        <v>4</v>
      </c>
      <c r="V16" s="13"/>
      <c r="W16" s="43"/>
      <c r="X16" s="14"/>
      <c r="Y16" s="43"/>
      <c r="Z16" s="13"/>
      <c r="AA16" s="13"/>
    </row>
    <row r="17" spans="1:27" ht="22.5" customHeight="1" x14ac:dyDescent="0.25">
      <c r="A17" s="36"/>
      <c r="B17" s="37" t="s">
        <v>23</v>
      </c>
      <c r="C17" s="14">
        <f>IF(C16=C$18,C$23, IF(C16=C$19,C$25,C$24))</f>
        <v>1</v>
      </c>
      <c r="D17" s="14">
        <f t="shared" ref="D17" si="66">IF(D16=D$18,D$23, IF(D16=D$19,D$25,D$24))</f>
        <v>2</v>
      </c>
      <c r="E17" s="14">
        <f t="shared" ref="E17" si="67">IF(E16=E$18,E$23, IF(E16=E$19,E$25,E$24))</f>
        <v>1</v>
      </c>
      <c r="F17" s="14">
        <f t="shared" ref="F17" si="68">IF(F16=F$18,F$23, IF(F16=F$19,F$25,F$24))</f>
        <v>2</v>
      </c>
      <c r="G17" s="14">
        <f t="shared" ref="G17" si="69">IF(G16=G$18,G$23, IF(G16=G$19,G$25,G$24))</f>
        <v>3</v>
      </c>
      <c r="H17" s="14">
        <f t="shared" ref="H17" si="70">IF(H16=H$18,H$23, IF(H16=H$19,H$25,H$24))</f>
        <v>2</v>
      </c>
      <c r="I17" s="14">
        <f t="shared" ref="I17" si="71">IF(I16=I$18,I$23, IF(I16=I$19,I$25,I$24))</f>
        <v>1</v>
      </c>
      <c r="J17" s="14">
        <f t="shared" ref="J17" si="72">IF(J16=J$18,J$23, IF(J16=J$19,J$25,J$24))</f>
        <v>1</v>
      </c>
      <c r="K17" s="14">
        <f t="shared" ref="K17" si="73">IF(K16=K$18,K$23, IF(K16=K$19,K$25,K$24))</f>
        <v>1</v>
      </c>
      <c r="L17" s="13">
        <f>SUM(C17:K17)</f>
        <v>14</v>
      </c>
      <c r="M17" s="14">
        <f>IF(M16=M$18,M$23, IF(M16=M$19,M$25,M$24))</f>
        <v>2</v>
      </c>
      <c r="N17" s="14">
        <f t="shared" ref="N17" si="74">IF(N16=N$18,N$23, IF(N16=N$19,N$25,N$24))</f>
        <v>1</v>
      </c>
      <c r="O17" s="14">
        <f t="shared" ref="O17" si="75">IF(O16=O$18,O$23, IF(O16=O$19,O$25,O$24))</f>
        <v>4</v>
      </c>
      <c r="P17" s="14">
        <f t="shared" ref="P17" si="76">IF(P16=P$18,P$23, IF(P16=P$19,P$25,P$24))</f>
        <v>4</v>
      </c>
      <c r="Q17" s="14">
        <f t="shared" ref="Q17" si="77">IF(Q16=Q$18,Q$23, IF(Q16=Q$19,Q$25,Q$24))</f>
        <v>5</v>
      </c>
      <c r="R17" s="14">
        <f t="shared" ref="R17" si="78">IF(R16=R$18,R$23, IF(R16=R$19,R$25,R$24))</f>
        <v>4</v>
      </c>
      <c r="S17" s="14">
        <f t="shared" ref="S17" si="79">IF(S16=S$18,S$23, IF(S16=S$19,S$25,S$24))</f>
        <v>4</v>
      </c>
      <c r="T17" s="14">
        <f t="shared" ref="T17" si="80">IF(T16=T$18,T$23, IF(T16=T$19,T$25,T$24))</f>
        <v>3</v>
      </c>
      <c r="U17" s="14">
        <f t="shared" ref="U17" si="81">IF(U16=U$18,U$23, IF(U16=U$19,U$25,U$24))</f>
        <v>4</v>
      </c>
      <c r="V17" s="13">
        <f>SUM(M17:U17)</f>
        <v>31</v>
      </c>
      <c r="W17" s="43"/>
      <c r="X17" s="14"/>
      <c r="Y17" s="43"/>
      <c r="Z17" s="13">
        <f>L17+V17</f>
        <v>45</v>
      </c>
      <c r="AA17" s="46">
        <f>(Z17-Z14+Z17-Z11)*$B$4</f>
        <v>-6.75</v>
      </c>
    </row>
    <row r="18" spans="1:27" hidden="1" x14ac:dyDescent="0.3">
      <c r="B18" s="27" t="s">
        <v>31</v>
      </c>
      <c r="C18" s="40">
        <f>MIN(C16,C13,C10)</f>
        <v>4</v>
      </c>
      <c r="D18" s="40">
        <f t="shared" ref="D18:K18" si="82">MIN(D16,D13,D10)</f>
        <v>3</v>
      </c>
      <c r="E18" s="40">
        <f t="shared" si="82"/>
        <v>4</v>
      </c>
      <c r="F18" s="40">
        <f t="shared" si="82"/>
        <v>3</v>
      </c>
      <c r="G18" s="40">
        <f t="shared" si="82"/>
        <v>3</v>
      </c>
      <c r="H18" s="40">
        <f t="shared" si="82"/>
        <v>3</v>
      </c>
      <c r="I18" s="40">
        <f t="shared" si="82"/>
        <v>4</v>
      </c>
      <c r="J18" s="40">
        <f t="shared" si="82"/>
        <v>4</v>
      </c>
      <c r="K18" s="40">
        <f t="shared" si="82"/>
        <v>3</v>
      </c>
      <c r="M18" s="40">
        <f>MIN(M16,M13,M10)</f>
        <v>2</v>
      </c>
      <c r="N18" s="40">
        <f t="shared" ref="N18:U18" si="83">MIN(N16,N13,N10)</f>
        <v>4</v>
      </c>
      <c r="O18" s="40">
        <f t="shared" si="83"/>
        <v>3</v>
      </c>
      <c r="P18" s="40">
        <f t="shared" si="83"/>
        <v>4</v>
      </c>
      <c r="Q18" s="40">
        <f t="shared" si="83"/>
        <v>3</v>
      </c>
      <c r="R18" s="40">
        <f t="shared" si="83"/>
        <v>5</v>
      </c>
      <c r="S18" s="40">
        <f t="shared" si="83"/>
        <v>4</v>
      </c>
      <c r="T18" s="40">
        <f t="shared" si="83"/>
        <v>3</v>
      </c>
      <c r="U18" s="40">
        <f t="shared" si="83"/>
        <v>4</v>
      </c>
    </row>
    <row r="19" spans="1:27" hidden="1" x14ac:dyDescent="0.3">
      <c r="B19" s="27" t="s">
        <v>32</v>
      </c>
      <c r="C19" s="40">
        <f>IF(MAX(C16,C13,C10)&gt;C18, MAX(C16,C13,C10),99)</f>
        <v>5</v>
      </c>
      <c r="D19" s="40">
        <f t="shared" ref="D19:K19" si="84">IF(MAX(D16,D13,D10)&gt;D18, MAX(D16,D13,D10),99)</f>
        <v>6</v>
      </c>
      <c r="E19" s="40">
        <f t="shared" si="84"/>
        <v>5</v>
      </c>
      <c r="F19" s="40">
        <f t="shared" si="84"/>
        <v>4</v>
      </c>
      <c r="G19" s="40">
        <f t="shared" si="84"/>
        <v>99</v>
      </c>
      <c r="H19" s="40">
        <f t="shared" si="84"/>
        <v>4</v>
      </c>
      <c r="I19" s="40">
        <f t="shared" si="84"/>
        <v>5</v>
      </c>
      <c r="J19" s="40">
        <f t="shared" si="84"/>
        <v>6</v>
      </c>
      <c r="K19" s="40">
        <f t="shared" si="84"/>
        <v>5</v>
      </c>
      <c r="M19" s="40">
        <f>IF(MAX(M16,M13,M10)&gt;M18, MAX(M16,M13,M10),99)</f>
        <v>4</v>
      </c>
      <c r="N19" s="40">
        <f t="shared" ref="N19" si="85">IF(MAX(N16,N13,N10)&gt;N18, MAX(N16,N13,N10),99)</f>
        <v>5</v>
      </c>
      <c r="O19" s="40">
        <f t="shared" ref="O19" si="86">IF(MAX(O16,O13,O10)&gt;O18, MAX(O16,O13,O10),99)</f>
        <v>6</v>
      </c>
      <c r="P19" s="40">
        <f t="shared" ref="P19" si="87">IF(MAX(P16,P13,P10)&gt;P18, MAX(P16,P13,P10),99)</f>
        <v>5</v>
      </c>
      <c r="Q19" s="40">
        <f t="shared" ref="Q19" si="88">IF(MAX(Q16,Q13,Q10)&gt;Q18, MAX(Q16,Q13,Q10),99)</f>
        <v>5</v>
      </c>
      <c r="R19" s="40">
        <f t="shared" ref="R19" si="89">IF(MAX(R16,R13,R10)&gt;R18, MAX(R16,R13,R10),99)</f>
        <v>10</v>
      </c>
      <c r="S19" s="40">
        <f t="shared" ref="S19" si="90">IF(MAX(S16,S13,S10)&gt;S18, MAX(S16,S13,S10),99)</f>
        <v>5</v>
      </c>
      <c r="T19" s="40">
        <f t="shared" ref="T19" si="91">IF(MAX(T16,T13,T10)&gt;T18, MAX(T16,T13,T10),99)</f>
        <v>6</v>
      </c>
      <c r="U19" s="40">
        <f t="shared" ref="U19" si="92">IF(MAX(U16,U13,U10)&gt;U18, MAX(U16,U13,U10),99)</f>
        <v>5</v>
      </c>
    </row>
    <row r="20" spans="1:27" hidden="1" x14ac:dyDescent="0.3">
      <c r="B20" s="27" t="s">
        <v>28</v>
      </c>
      <c r="C20" s="40">
        <f>IF(C10=C$18, 1,0)+IF(C13=C$18,1,0)+IF(C16=C$18, 1,0)</f>
        <v>2</v>
      </c>
      <c r="D20" s="40">
        <f t="shared" ref="D20:K20" si="93">IF(D10=D$18, 1,0)+IF(D13=D$18,1,0)+IF(D16=D$18, 1,0)</f>
        <v>1</v>
      </c>
      <c r="E20" s="40">
        <f t="shared" si="93"/>
        <v>2</v>
      </c>
      <c r="F20" s="40">
        <f t="shared" si="93"/>
        <v>1</v>
      </c>
      <c r="G20" s="40">
        <f t="shared" si="93"/>
        <v>3</v>
      </c>
      <c r="H20" s="40">
        <f t="shared" si="93"/>
        <v>1</v>
      </c>
      <c r="I20" s="40">
        <f t="shared" si="93"/>
        <v>2</v>
      </c>
      <c r="J20" s="40">
        <f t="shared" si="93"/>
        <v>1</v>
      </c>
      <c r="K20" s="40">
        <f t="shared" si="93"/>
        <v>1</v>
      </c>
      <c r="M20" s="40">
        <f>IF(M10=M$18, 1,0)+IF(M13=M$18,1,0)+IF(M16=M$18, 1,0)</f>
        <v>1</v>
      </c>
      <c r="N20" s="40">
        <f t="shared" ref="N20:U20" si="94">IF(N10=N$18, 1,0)+IF(N13=N$18,1,0)+IF(N16=N$18, 1,0)</f>
        <v>2</v>
      </c>
      <c r="O20" s="40">
        <f t="shared" si="94"/>
        <v>2</v>
      </c>
      <c r="P20" s="40">
        <f t="shared" si="94"/>
        <v>2</v>
      </c>
      <c r="Q20" s="40">
        <f t="shared" si="94"/>
        <v>1</v>
      </c>
      <c r="R20" s="40">
        <f t="shared" si="94"/>
        <v>2</v>
      </c>
      <c r="S20" s="40">
        <f t="shared" si="94"/>
        <v>2</v>
      </c>
      <c r="T20" s="40">
        <f t="shared" si="94"/>
        <v>1</v>
      </c>
      <c r="U20" s="40">
        <f t="shared" si="94"/>
        <v>2</v>
      </c>
    </row>
    <row r="21" spans="1:27" hidden="1" x14ac:dyDescent="0.3">
      <c r="B21" s="27" t="s">
        <v>29</v>
      </c>
      <c r="C21" s="40">
        <f>IF(C10=C19,1,0)+IF(C13=C19,1,0)+IF(C16=C19,1,0)</f>
        <v>1</v>
      </c>
      <c r="D21" s="40">
        <f t="shared" ref="D21:K21" si="95">IF(D10=D19,1,0)+IF(D13=D19,1,0)+IF(D16=D19,1,0)</f>
        <v>2</v>
      </c>
      <c r="E21" s="40">
        <f t="shared" si="95"/>
        <v>1</v>
      </c>
      <c r="F21" s="40">
        <f t="shared" si="95"/>
        <v>2</v>
      </c>
      <c r="G21" s="40">
        <f t="shared" si="95"/>
        <v>0</v>
      </c>
      <c r="H21" s="40">
        <f t="shared" si="95"/>
        <v>2</v>
      </c>
      <c r="I21" s="40">
        <f t="shared" si="95"/>
        <v>1</v>
      </c>
      <c r="J21" s="40">
        <f t="shared" si="95"/>
        <v>1</v>
      </c>
      <c r="K21" s="40">
        <f t="shared" si="95"/>
        <v>1</v>
      </c>
      <c r="M21" s="40">
        <f>IF(M10=M19,1,0)+IF(M13=M19,1,0)+IF(M16=M19,1,0)</f>
        <v>2</v>
      </c>
      <c r="N21" s="40">
        <f t="shared" ref="N21:U21" si="96">IF(N10=N19,1,0)+IF(N13=N19,1,0)+IF(N16=N19,1,0)</f>
        <v>1</v>
      </c>
      <c r="O21" s="40">
        <f t="shared" si="96"/>
        <v>1</v>
      </c>
      <c r="P21" s="40">
        <f t="shared" si="96"/>
        <v>1</v>
      </c>
      <c r="Q21" s="40">
        <f t="shared" si="96"/>
        <v>1</v>
      </c>
      <c r="R21" s="40">
        <f t="shared" si="96"/>
        <v>1</v>
      </c>
      <c r="S21" s="40">
        <f t="shared" si="96"/>
        <v>1</v>
      </c>
      <c r="T21" s="40">
        <f t="shared" si="96"/>
        <v>1</v>
      </c>
      <c r="U21" s="40">
        <f t="shared" si="96"/>
        <v>1</v>
      </c>
    </row>
    <row r="22" spans="1:27" hidden="1" x14ac:dyDescent="0.3">
      <c r="B22" s="27" t="s">
        <v>30</v>
      </c>
      <c r="C22" s="40">
        <f>3-C20-C21</f>
        <v>0</v>
      </c>
      <c r="D22" s="40">
        <f t="shared" ref="D22:K22" si="97">3-D20-D21</f>
        <v>0</v>
      </c>
      <c r="E22" s="40">
        <f t="shared" si="97"/>
        <v>0</v>
      </c>
      <c r="F22" s="40">
        <f t="shared" si="97"/>
        <v>0</v>
      </c>
      <c r="G22" s="40">
        <f t="shared" si="97"/>
        <v>0</v>
      </c>
      <c r="H22" s="40">
        <f t="shared" si="97"/>
        <v>0</v>
      </c>
      <c r="I22" s="40">
        <f t="shared" si="97"/>
        <v>0</v>
      </c>
      <c r="J22" s="40">
        <f t="shared" si="97"/>
        <v>1</v>
      </c>
      <c r="K22" s="40">
        <f t="shared" si="97"/>
        <v>1</v>
      </c>
      <c r="M22" s="40">
        <f>3-M20-M21</f>
        <v>0</v>
      </c>
      <c r="N22" s="40">
        <f t="shared" ref="N22" si="98">3-N20-N21</f>
        <v>0</v>
      </c>
      <c r="O22" s="40">
        <f t="shared" ref="O22" si="99">3-O20-O21</f>
        <v>0</v>
      </c>
      <c r="P22" s="40">
        <f t="shared" ref="P22" si="100">3-P20-P21</f>
        <v>0</v>
      </c>
      <c r="Q22" s="40">
        <f t="shared" ref="Q22" si="101">3-Q20-Q21</f>
        <v>1</v>
      </c>
      <c r="R22" s="40">
        <f t="shared" ref="R22" si="102">3-R20-R21</f>
        <v>0</v>
      </c>
      <c r="S22" s="40">
        <f t="shared" ref="S22" si="103">3-S20-S21</f>
        <v>0</v>
      </c>
      <c r="T22" s="40">
        <f t="shared" ref="T22" si="104">3-T20-T21</f>
        <v>1</v>
      </c>
      <c r="U22" s="40">
        <f t="shared" ref="U22" si="105">3-U20-U21</f>
        <v>0</v>
      </c>
    </row>
    <row r="23" spans="1:27" hidden="1" x14ac:dyDescent="0.3">
      <c r="B23" s="27" t="s">
        <v>33</v>
      </c>
      <c r="C23" s="40">
        <f>IF(C20=3,3,IF(C20=2,4,5))</f>
        <v>4</v>
      </c>
      <c r="D23" s="40">
        <f>IF(D20=3,3,IF(D20=2,4,5))</f>
        <v>5</v>
      </c>
      <c r="E23" s="40">
        <f>IF(E20=3,3,IF(E20=2,4,5))</f>
        <v>4</v>
      </c>
      <c r="F23" s="40">
        <f>IF(F20=3,3,IF(F20=2,4,5))</f>
        <v>5</v>
      </c>
      <c r="G23" s="40">
        <f>IF(G20=3,3,IF(G20=2,4,5))</f>
        <v>3</v>
      </c>
      <c r="H23" s="40">
        <f>IF(H20=3,3,IF(H20=2,4,5))</f>
        <v>5</v>
      </c>
      <c r="I23" s="40">
        <f>IF(I20=3,3,IF(I20=2,4,5))</f>
        <v>4</v>
      </c>
      <c r="J23" s="40">
        <f>IF(J20=3,3,IF(J20=2,4,5))</f>
        <v>5</v>
      </c>
      <c r="K23" s="40">
        <f>IF(K20=3,3,IF(K20=2,4,5))</f>
        <v>5</v>
      </c>
      <c r="M23" s="40">
        <f>IF(M20=3,3,IF(M20=2,4,5))</f>
        <v>5</v>
      </c>
      <c r="N23" s="40">
        <f>IF(N20=3,3,IF(N20=2,4,5))</f>
        <v>4</v>
      </c>
      <c r="O23" s="40">
        <f>IF(O20=3,3,IF(O20=2,4,5))</f>
        <v>4</v>
      </c>
      <c r="P23" s="40">
        <f>IF(P20=3,3,IF(P20=2,4,5))</f>
        <v>4</v>
      </c>
      <c r="Q23" s="40">
        <f>IF(Q20=3,3,IF(Q20=2,4,5))</f>
        <v>5</v>
      </c>
      <c r="R23" s="40">
        <f>IF(R20=3,3,IF(R20=2,4,5))</f>
        <v>4</v>
      </c>
      <c r="S23" s="40">
        <f>IF(S20=3,3,IF(S20=2,4,5))</f>
        <v>4</v>
      </c>
      <c r="T23" s="40">
        <f>IF(T20=3,3,IF(T20=2,4,5))</f>
        <v>5</v>
      </c>
      <c r="U23" s="40">
        <f>IF(U20=3,3,IF(U20=2,4,5))</f>
        <v>4</v>
      </c>
    </row>
    <row r="24" spans="1:27" hidden="1" x14ac:dyDescent="0.3">
      <c r="B24" s="27" t="s">
        <v>34</v>
      </c>
      <c r="C24" s="40">
        <f>9-(C23*C20)-(C25*C21)</f>
        <v>0</v>
      </c>
      <c r="D24" s="40">
        <f t="shared" ref="D24:K24" si="106">9-(D23*D20)-(D25*D21)</f>
        <v>0</v>
      </c>
      <c r="E24" s="40">
        <f t="shared" si="106"/>
        <v>0</v>
      </c>
      <c r="F24" s="40">
        <f t="shared" si="106"/>
        <v>0</v>
      </c>
      <c r="G24" s="40">
        <f t="shared" si="106"/>
        <v>0</v>
      </c>
      <c r="H24" s="40">
        <f t="shared" si="106"/>
        <v>0</v>
      </c>
      <c r="I24" s="40">
        <f t="shared" si="106"/>
        <v>0</v>
      </c>
      <c r="J24" s="40">
        <f t="shared" si="106"/>
        <v>3</v>
      </c>
      <c r="K24" s="40">
        <f t="shared" si="106"/>
        <v>3</v>
      </c>
      <c r="M24" s="40">
        <f>9-(M23*M20)-(M25*M21)</f>
        <v>0</v>
      </c>
      <c r="N24" s="40">
        <f t="shared" ref="N24" si="107">9-(N23*N20)-(N25*N21)</f>
        <v>0</v>
      </c>
      <c r="O24" s="40">
        <f t="shared" ref="O24" si="108">9-(O23*O20)-(O25*O21)</f>
        <v>0</v>
      </c>
      <c r="P24" s="40">
        <f t="shared" ref="P24" si="109">9-(P23*P20)-(P25*P21)</f>
        <v>0</v>
      </c>
      <c r="Q24" s="40">
        <f t="shared" ref="Q24" si="110">9-(Q23*Q20)-(Q25*Q21)</f>
        <v>3</v>
      </c>
      <c r="R24" s="40">
        <f t="shared" ref="R24" si="111">9-(R23*R20)-(R25*R21)</f>
        <v>0</v>
      </c>
      <c r="S24" s="40">
        <f t="shared" ref="S24" si="112">9-(S23*S20)-(S25*S21)</f>
        <v>0</v>
      </c>
      <c r="T24" s="40">
        <f t="shared" ref="T24" si="113">9-(T23*T20)-(T25*T21)</f>
        <v>3</v>
      </c>
      <c r="U24" s="40">
        <f t="shared" ref="U24" si="114">9-(U23*U20)-(U25*U21)</f>
        <v>0</v>
      </c>
    </row>
    <row r="25" spans="1:27" hidden="1" x14ac:dyDescent="0.3">
      <c r="B25" s="27" t="s">
        <v>35</v>
      </c>
      <c r="C25" s="40">
        <f>IF(C21=1,1,IF(C21=2,2,0))</f>
        <v>1</v>
      </c>
      <c r="D25" s="40">
        <f>IF(D21=1,1,IF(D21=2,2,0))</f>
        <v>2</v>
      </c>
      <c r="E25" s="40">
        <f>IF(E21=1,1,IF(E21=2,2,0))</f>
        <v>1</v>
      </c>
      <c r="F25" s="40">
        <f>IF(F21=1,1,IF(F21=2,2,0))</f>
        <v>2</v>
      </c>
      <c r="G25" s="40">
        <f>IF(G21=1,1,IF(G21=2,2,0))</f>
        <v>0</v>
      </c>
      <c r="H25" s="40">
        <f>IF(H21=1,1,IF(H21=2,2,0))</f>
        <v>2</v>
      </c>
      <c r="I25" s="40">
        <f>IF(I21=1,1,IF(I21=2,2,0))</f>
        <v>1</v>
      </c>
      <c r="J25" s="40">
        <f>IF(J21=1,1,IF(J21=2,2,0))</f>
        <v>1</v>
      </c>
      <c r="K25" s="40">
        <f>IF(K21=1,1,IF(K21=2,2,0))</f>
        <v>1</v>
      </c>
      <c r="M25" s="40">
        <f>IF(M21=1,1,IF(M21=2,2,0))</f>
        <v>2</v>
      </c>
      <c r="N25" s="40">
        <f>IF(N21=1,1,IF(N21=2,2,0))</f>
        <v>1</v>
      </c>
      <c r="O25" s="40">
        <f>IF(O21=1,1,IF(O21=2,2,0))</f>
        <v>1</v>
      </c>
      <c r="P25" s="40">
        <f>IF(P21=1,1,IF(P21=2,2,0))</f>
        <v>1</v>
      </c>
      <c r="Q25" s="40">
        <f>IF(Q21=1,1,IF(Q21=2,2,0))</f>
        <v>1</v>
      </c>
      <c r="R25" s="40">
        <f>IF(R21=1,1,IF(R21=2,2,0))</f>
        <v>1</v>
      </c>
      <c r="S25" s="40">
        <f>IF(S21=1,1,IF(S21=2,2,0))</f>
        <v>1</v>
      </c>
      <c r="T25" s="40">
        <f>IF(T21=1,1,IF(T21=2,2,0))</f>
        <v>1</v>
      </c>
      <c r="U25" s="40">
        <f>IF(U21=1,1,IF(U21=2,2,0))</f>
        <v>1</v>
      </c>
    </row>
  </sheetData>
  <mergeCells count="2">
    <mergeCell ref="A1:Z1"/>
    <mergeCell ref="A2:Z2"/>
  </mergeCells>
  <hyperlinks>
    <hyperlink ref="A2" r:id="rId1" xr:uid="{78358246-F47F-4C78-84FA-A9F40C391A7F}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Areddy</dc:creator>
  <cp:lastModifiedBy>Bob Areddy</cp:lastModifiedBy>
  <dcterms:created xsi:type="dcterms:W3CDTF">2018-08-17T00:05:50Z</dcterms:created>
  <dcterms:modified xsi:type="dcterms:W3CDTF">2018-11-08T14:08:52Z</dcterms:modified>
</cp:coreProperties>
</file>